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zin Pendar-020705\امور حسابداری\باربد\مزایای پایان سال باربد\"/>
    </mc:Choice>
  </mc:AlternateContent>
  <xr:revisionPtr revIDLastSave="0" documentId="13_ncr:1_{DA91E24F-A125-408A-B628-16DBCB64C046}" xr6:coauthVersionLast="47" xr6:coauthVersionMax="47" xr10:uidLastSave="{00000000-0000-0000-0000-000000000000}"/>
  <bookViews>
    <workbookView xWindow="-108" yWindow="-108" windowWidth="23256" windowHeight="12576" xr2:uid="{B715F1A7-3127-42AF-9B20-0FF7CEA8F14A}"/>
  </bookViews>
  <sheets>
    <sheet name="حقوق و مزایا" sheetId="1" r:id="rId1"/>
  </sheets>
  <definedNames>
    <definedName name="_xlnm._FilterDatabase" localSheetId="0" hidden="1">'حقوق و مزایا'!$A$2:$X$39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7" i="1" l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4" i="1"/>
  <c r="H13" i="1"/>
  <c r="H12" i="1"/>
  <c r="H11" i="1"/>
  <c r="H10" i="1"/>
  <c r="H9" i="1"/>
  <c r="H8" i="1"/>
  <c r="H7" i="1"/>
  <c r="H6" i="1"/>
  <c r="H5" i="1"/>
  <c r="H4" i="1"/>
  <c r="H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3" i="1"/>
  <c r="N1" i="1"/>
  <c r="M1" i="1"/>
  <c r="L1" i="1"/>
  <c r="K1" i="1"/>
  <c r="J1" i="1"/>
  <c r="Q1" i="1"/>
  <c r="S1" i="1"/>
  <c r="T1" i="1"/>
  <c r="U1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V4" i="1"/>
  <c r="V3" i="1"/>
  <c r="V1" i="1" s="1"/>
  <c r="G36" i="1"/>
  <c r="G34" i="1"/>
  <c r="G33" i="1"/>
  <c r="G32" i="1"/>
  <c r="G31" i="1"/>
  <c r="G30" i="1"/>
  <c r="G29" i="1"/>
  <c r="G28" i="1"/>
  <c r="G27" i="1"/>
  <c r="G26" i="1"/>
  <c r="G25" i="1"/>
  <c r="G3" i="1"/>
  <c r="G39" i="1"/>
  <c r="O3" i="1"/>
  <c r="W37" i="1" l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4" i="1"/>
  <c r="W13" i="1"/>
  <c r="W12" i="1"/>
  <c r="W11" i="1"/>
  <c r="W10" i="1"/>
  <c r="W9" i="1"/>
  <c r="W8" i="1"/>
  <c r="W7" i="1"/>
  <c r="W6" i="1"/>
  <c r="W5" i="1"/>
  <c r="W4" i="1"/>
  <c r="P39" i="1"/>
  <c r="R39" i="1" s="1"/>
  <c r="W39" i="1"/>
  <c r="P38" i="1"/>
  <c r="R38" i="1" s="1"/>
  <c r="X38" i="1" s="1"/>
  <c r="W38" i="1"/>
  <c r="P15" i="1"/>
  <c r="R15" i="1" s="1"/>
  <c r="X15" i="1" s="1"/>
  <c r="W15" i="1"/>
  <c r="P3" i="1"/>
  <c r="O1" i="1"/>
  <c r="W3" i="1"/>
  <c r="W1" i="1" s="1"/>
  <c r="X39" i="1"/>
  <c r="P37" i="1"/>
  <c r="R37" i="1" s="1"/>
  <c r="X37" i="1" s="1"/>
  <c r="P36" i="1"/>
  <c r="R36" i="1" s="1"/>
  <c r="X36" i="1" s="1"/>
  <c r="P35" i="1"/>
  <c r="R35" i="1" s="1"/>
  <c r="X35" i="1" s="1"/>
  <c r="P34" i="1"/>
  <c r="R34" i="1" s="1"/>
  <c r="X34" i="1" s="1"/>
  <c r="P33" i="1"/>
  <c r="R33" i="1" s="1"/>
  <c r="X33" i="1" s="1"/>
  <c r="P32" i="1"/>
  <c r="R32" i="1" s="1"/>
  <c r="X32" i="1" s="1"/>
  <c r="P31" i="1"/>
  <c r="R31" i="1" s="1"/>
  <c r="X31" i="1" s="1"/>
  <c r="P30" i="1"/>
  <c r="R30" i="1" s="1"/>
  <c r="X30" i="1" s="1"/>
  <c r="P29" i="1"/>
  <c r="R29" i="1" s="1"/>
  <c r="X29" i="1" s="1"/>
  <c r="P28" i="1"/>
  <c r="R28" i="1" s="1"/>
  <c r="X28" i="1" s="1"/>
  <c r="P27" i="1"/>
  <c r="R27" i="1" s="1"/>
  <c r="X27" i="1" s="1"/>
  <c r="P26" i="1"/>
  <c r="R26" i="1" s="1"/>
  <c r="X26" i="1" s="1"/>
  <c r="P25" i="1"/>
  <c r="R25" i="1" s="1"/>
  <c r="X25" i="1" s="1"/>
  <c r="P24" i="1"/>
  <c r="R24" i="1" s="1"/>
  <c r="X24" i="1" s="1"/>
  <c r="P23" i="1"/>
  <c r="R23" i="1" s="1"/>
  <c r="X23" i="1" s="1"/>
  <c r="P22" i="1"/>
  <c r="R22" i="1" s="1"/>
  <c r="X22" i="1" s="1"/>
  <c r="P21" i="1"/>
  <c r="R21" i="1" s="1"/>
  <c r="X21" i="1" s="1"/>
  <c r="P20" i="1"/>
  <c r="R20" i="1" s="1"/>
  <c r="X20" i="1" s="1"/>
  <c r="P19" i="1"/>
  <c r="R19" i="1" s="1"/>
  <c r="X19" i="1" s="1"/>
  <c r="P18" i="1"/>
  <c r="R18" i="1" s="1"/>
  <c r="X18" i="1" s="1"/>
  <c r="P17" i="1"/>
  <c r="R17" i="1" s="1"/>
  <c r="X17" i="1" s="1"/>
  <c r="P16" i="1"/>
  <c r="R16" i="1" s="1"/>
  <c r="X16" i="1" s="1"/>
  <c r="P14" i="1"/>
  <c r="R14" i="1" s="1"/>
  <c r="X14" i="1" s="1"/>
  <c r="P13" i="1"/>
  <c r="R13" i="1" s="1"/>
  <c r="X13" i="1" s="1"/>
  <c r="P12" i="1"/>
  <c r="R12" i="1" s="1"/>
  <c r="X12" i="1" s="1"/>
  <c r="P11" i="1"/>
  <c r="R11" i="1" s="1"/>
  <c r="X11" i="1" s="1"/>
  <c r="P10" i="1"/>
  <c r="R10" i="1" s="1"/>
  <c r="X10" i="1" s="1"/>
  <c r="P9" i="1"/>
  <c r="R9" i="1" s="1"/>
  <c r="X9" i="1" s="1"/>
  <c r="P8" i="1"/>
  <c r="R8" i="1" s="1"/>
  <c r="X8" i="1" s="1"/>
  <c r="P7" i="1"/>
  <c r="R7" i="1" s="1"/>
  <c r="X7" i="1" s="1"/>
  <c r="P6" i="1"/>
  <c r="R6" i="1" s="1"/>
  <c r="X6" i="1" s="1"/>
  <c r="P5" i="1"/>
  <c r="R5" i="1" s="1"/>
  <c r="X5" i="1" s="1"/>
  <c r="P4" i="1"/>
  <c r="R4" i="1" s="1"/>
  <c r="X4" i="1" s="1"/>
  <c r="P1" i="1" l="1"/>
  <c r="R3" i="1"/>
  <c r="R1" i="1" l="1"/>
  <c r="X3" i="1"/>
  <c r="X1" i="1" s="1"/>
</calcChain>
</file>

<file path=xl/sharedStrings.xml><?xml version="1.0" encoding="utf-8"?>
<sst xmlns="http://schemas.openxmlformats.org/spreadsheetml/2006/main" count="98" uniqueCount="65">
  <si>
    <t>کد پرسنلی</t>
  </si>
  <si>
    <t>نام</t>
  </si>
  <si>
    <t>حضور کل</t>
  </si>
  <si>
    <t>درصد کارکرد</t>
  </si>
  <si>
    <t>حقوق روزانه</t>
  </si>
  <si>
    <t>حقوق ماهانه</t>
  </si>
  <si>
    <t>حق تاهل</t>
  </si>
  <si>
    <t>بن کارگری</t>
  </si>
  <si>
    <t>حق مسکن</t>
  </si>
  <si>
    <t>حق اولاد</t>
  </si>
  <si>
    <t>جمع حقوق و مزایای کامل</t>
  </si>
  <si>
    <t>بر اساس کارکرد</t>
  </si>
  <si>
    <t>پاداش مدیریتی</t>
  </si>
  <si>
    <t>جمع کل 
حقوق و مزایا</t>
  </si>
  <si>
    <t>بیمه سهم کارگر</t>
  </si>
  <si>
    <t>بیمه تکمیلی</t>
  </si>
  <si>
    <t>مساعده</t>
  </si>
  <si>
    <t>جمع کسورات</t>
  </si>
  <si>
    <t>رضا مینا</t>
  </si>
  <si>
    <t>جواد صفاپذیر</t>
  </si>
  <si>
    <t>مجید بشارتی</t>
  </si>
  <si>
    <t>محمدهادی روزیطلب</t>
  </si>
  <si>
    <t>امیرحسین صلاحی نژاد</t>
  </si>
  <si>
    <t>قاسم روستا</t>
  </si>
  <si>
    <t>ابریشم روانفر</t>
  </si>
  <si>
    <t>امین صفاپذیر</t>
  </si>
  <si>
    <t>حسین فصحتی</t>
  </si>
  <si>
    <t>سارا مکارم نژاد</t>
  </si>
  <si>
    <t>رضا اکبری</t>
  </si>
  <si>
    <t>رامین زارع</t>
  </si>
  <si>
    <t>هابیل نریمانی</t>
  </si>
  <si>
    <t>یکتا مکارم نژاد</t>
  </si>
  <si>
    <t>کیمیا طبایی</t>
  </si>
  <si>
    <t>غزاله ترک</t>
  </si>
  <si>
    <t>نیلوفر کورونی</t>
  </si>
  <si>
    <t>سمانه اشک تراب</t>
  </si>
  <si>
    <t>رسول شریفی</t>
  </si>
  <si>
    <t>برنا قاسمیان</t>
  </si>
  <si>
    <t>محمدرضا افشارنیا</t>
  </si>
  <si>
    <t>علی مردانی</t>
  </si>
  <si>
    <t>سام نقیبی</t>
  </si>
  <si>
    <t>فرناز زارع</t>
  </si>
  <si>
    <t>امیررضا روزیطلب</t>
  </si>
  <si>
    <t>سپهر ثابت عزم</t>
  </si>
  <si>
    <t>مهدی غلامحسنی</t>
  </si>
  <si>
    <t>مجید مشعوفی نژاد</t>
  </si>
  <si>
    <t>لیلا زارع</t>
  </si>
  <si>
    <t>ترمه زمانی</t>
  </si>
  <si>
    <t>نصراله ابنوی زاده</t>
  </si>
  <si>
    <t>نگار اشرفی</t>
  </si>
  <si>
    <t>حضور طبق اداره کار</t>
  </si>
  <si>
    <t>پوریا عشقی قمصری</t>
  </si>
  <si>
    <t>سپهرمرتضوی مقدم</t>
  </si>
  <si>
    <t>صدیقه امامی</t>
  </si>
  <si>
    <t>فاطمه خواجه افضلی</t>
  </si>
  <si>
    <t>کیوان مرادزاده</t>
  </si>
  <si>
    <t>مرکز</t>
  </si>
  <si>
    <t>شیراز</t>
  </si>
  <si>
    <t>تهران</t>
  </si>
  <si>
    <t>کارگاه</t>
  </si>
  <si>
    <t>عمومی</t>
  </si>
  <si>
    <t>خالص قابل پرداخت کامل</t>
  </si>
  <si>
    <t>خالص قابل پرداخت بر اساس کارکرد</t>
  </si>
  <si>
    <t>مرخصی اسفند</t>
  </si>
  <si>
    <t>جمع کل حضور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</si>
</sst>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9" fontId="2" fillId="0" borderId="0" xfId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9" fontId="2" fillId="0" borderId="0" xfId="1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9" fontId="2" fillId="2" borderId="0" xfId="1" applyFont="1" applyFill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42D7F-09C3-4067-B378-126DEEDA12DA}">
  <dimension ref="A1:X39"/>
  <sheetViews>
    <sheetView rightToLeft="1" tabSelected="1" topLeftCell="I1" workbookViewId="0">
      <pane ySplit="2" topLeftCell="A3" activePane="bottomLeft" state="frozen"/>
      <selection pane="bottomLeft" activeCell="Q2" sqref="Q2"/>
    </sheetView>
  </sheetViews>
  <sheetFormatPr defaultColWidth="9.796875" defaultRowHeight="19.2" customHeight="1" x14ac:dyDescent="0.25"/>
  <cols>
    <col min="1" max="1" width="9.796875" style="2"/>
    <col min="2" max="2" width="13.3984375" style="1" bestFit="1" customWidth="1"/>
    <col min="3" max="7" width="9.796875" style="2"/>
    <col min="8" max="8" width="9.796875" style="3"/>
    <col min="9" max="24" width="10.59765625" style="4" customWidth="1"/>
    <col min="25" max="16384" width="9.796875" style="1"/>
  </cols>
  <sheetData>
    <row r="1" spans="1:24" ht="19.2" customHeight="1" x14ac:dyDescent="0.25">
      <c r="J1" s="4">
        <f t="shared" ref="J1:P1" si="0">SUM(J3:J39)</f>
        <v>4469194785</v>
      </c>
      <c r="K1" s="4">
        <f t="shared" si="0"/>
        <v>80000000</v>
      </c>
      <c r="L1" s="4">
        <f t="shared" si="0"/>
        <v>814000000</v>
      </c>
      <c r="M1" s="4">
        <f t="shared" si="0"/>
        <v>333000000</v>
      </c>
      <c r="N1" s="4">
        <f t="shared" si="0"/>
        <v>114300648</v>
      </c>
      <c r="O1" s="4">
        <f t="shared" si="0"/>
        <v>5810495433</v>
      </c>
      <c r="P1" s="4">
        <f t="shared" si="0"/>
        <v>3268642295</v>
      </c>
      <c r="Q1" s="4">
        <f t="shared" ref="Q1:X1" si="1">SUM(Q3:Q39)</f>
        <v>0</v>
      </c>
      <c r="R1" s="4">
        <f t="shared" si="1"/>
        <v>3268642295</v>
      </c>
      <c r="S1" s="4">
        <f t="shared" si="1"/>
        <v>430015619</v>
      </c>
      <c r="T1" s="4">
        <f t="shared" si="1"/>
        <v>254980000</v>
      </c>
      <c r="U1" s="4">
        <f t="shared" si="1"/>
        <v>0</v>
      </c>
      <c r="V1" s="4">
        <f t="shared" si="1"/>
        <v>684995619</v>
      </c>
      <c r="W1" s="4">
        <f t="shared" si="1"/>
        <v>5125499814</v>
      </c>
      <c r="X1" s="4">
        <f t="shared" si="1"/>
        <v>2583646676</v>
      </c>
    </row>
    <row r="2" spans="1:24" s="6" customFormat="1" ht="49.2" customHeight="1" x14ac:dyDescent="0.25">
      <c r="A2" s="5" t="s">
        <v>0</v>
      </c>
      <c r="B2" s="6" t="s">
        <v>1</v>
      </c>
      <c r="C2" s="5" t="s">
        <v>56</v>
      </c>
      <c r="D2" s="5" t="s">
        <v>2</v>
      </c>
      <c r="E2" s="5" t="s">
        <v>63</v>
      </c>
      <c r="F2" s="5" t="s">
        <v>64</v>
      </c>
      <c r="G2" s="5" t="s">
        <v>50</v>
      </c>
      <c r="H2" s="7" t="s">
        <v>3</v>
      </c>
      <c r="I2" s="8" t="s">
        <v>4</v>
      </c>
      <c r="J2" s="8" t="s">
        <v>5</v>
      </c>
      <c r="K2" s="8" t="s">
        <v>6</v>
      </c>
      <c r="L2" s="8" t="s">
        <v>7</v>
      </c>
      <c r="M2" s="8" t="s">
        <v>8</v>
      </c>
      <c r="N2" s="8" t="s">
        <v>9</v>
      </c>
      <c r="O2" s="8" t="s">
        <v>10</v>
      </c>
      <c r="P2" s="8" t="s">
        <v>11</v>
      </c>
      <c r="Q2" s="8" t="s">
        <v>12</v>
      </c>
      <c r="R2" s="8" t="s">
        <v>13</v>
      </c>
      <c r="S2" s="8" t="s">
        <v>14</v>
      </c>
      <c r="T2" s="8" t="s">
        <v>15</v>
      </c>
      <c r="U2" s="8" t="s">
        <v>16</v>
      </c>
      <c r="V2" s="8" t="s">
        <v>17</v>
      </c>
      <c r="W2" s="8" t="s">
        <v>61</v>
      </c>
      <c r="X2" s="8" t="s">
        <v>62</v>
      </c>
    </row>
    <row r="3" spans="1:24" ht="19.2" customHeight="1" x14ac:dyDescent="0.25">
      <c r="A3" s="2">
        <v>100</v>
      </c>
      <c r="B3" s="1" t="s">
        <v>18</v>
      </c>
      <c r="C3" s="2" t="s">
        <v>58</v>
      </c>
      <c r="D3" s="2">
        <v>73.099999999999994</v>
      </c>
      <c r="E3" s="2">
        <v>15</v>
      </c>
      <c r="F3" s="2">
        <f>D3+E3</f>
        <v>88.1</v>
      </c>
      <c r="G3" s="2">
        <f>168/4*3</f>
        <v>126</v>
      </c>
      <c r="H3" s="3">
        <f>F3/G3</f>
        <v>0.69920634920634916</v>
      </c>
      <c r="I3" s="4">
        <v>4538828</v>
      </c>
      <c r="J3" s="4">
        <v>131626012</v>
      </c>
      <c r="K3" s="4">
        <v>5000000</v>
      </c>
      <c r="L3" s="4">
        <v>22000000</v>
      </c>
      <c r="M3" s="4">
        <v>9000000</v>
      </c>
      <c r="N3" s="4">
        <v>0</v>
      </c>
      <c r="O3" s="4">
        <f>SUM(J3:N3)</f>
        <v>167626012</v>
      </c>
      <c r="P3" s="4">
        <f>ROUND(O3*H3,0)</f>
        <v>117205172</v>
      </c>
      <c r="Q3" s="4">
        <v>0</v>
      </c>
      <c r="R3" s="4">
        <f>P3+Q3</f>
        <v>117205172</v>
      </c>
      <c r="S3" s="4">
        <v>12318600</v>
      </c>
      <c r="T3" s="4">
        <v>13420000</v>
      </c>
      <c r="U3" s="4">
        <v>0</v>
      </c>
      <c r="V3" s="4">
        <f>SUM(S3:U3)</f>
        <v>25738600</v>
      </c>
      <c r="W3" s="4">
        <f>O3-V3</f>
        <v>141887412</v>
      </c>
      <c r="X3" s="4">
        <f>R3-V3</f>
        <v>91466572</v>
      </c>
    </row>
    <row r="4" spans="1:24" ht="19.2" customHeight="1" x14ac:dyDescent="0.25">
      <c r="A4" s="2">
        <v>106</v>
      </c>
      <c r="B4" s="1" t="s">
        <v>19</v>
      </c>
      <c r="C4" s="2" t="s">
        <v>59</v>
      </c>
      <c r="D4" s="2">
        <v>87.2</v>
      </c>
      <c r="E4" s="2">
        <v>20</v>
      </c>
      <c r="F4" s="2">
        <f t="shared" ref="F4:F39" si="2">D4+E4</f>
        <v>107.2</v>
      </c>
      <c r="G4" s="2">
        <v>168</v>
      </c>
      <c r="H4" s="3">
        <f t="shared" ref="H4:H37" si="3">F4/G4</f>
        <v>0.63809523809523816</v>
      </c>
      <c r="I4" s="4">
        <v>4502521</v>
      </c>
      <c r="J4" s="4">
        <v>130573109</v>
      </c>
      <c r="K4" s="4">
        <v>5000000</v>
      </c>
      <c r="L4" s="4">
        <v>22000000</v>
      </c>
      <c r="M4" s="4">
        <v>9000000</v>
      </c>
      <c r="N4" s="4">
        <v>20781936</v>
      </c>
      <c r="O4" s="4">
        <f t="shared" ref="O4:O39" si="4">SUM(J4:N4)</f>
        <v>187355045</v>
      </c>
      <c r="P4" s="4">
        <f t="shared" ref="P4:P39" si="5">ROUND(O4*H4,0)</f>
        <v>119550362</v>
      </c>
      <c r="Q4" s="4">
        <v>0</v>
      </c>
      <c r="R4" s="4">
        <f t="shared" ref="R4:R39" si="6">P4+Q4</f>
        <v>119550362</v>
      </c>
      <c r="S4" s="4">
        <v>11537400</v>
      </c>
      <c r="T4" s="4">
        <v>13420000</v>
      </c>
      <c r="U4" s="4">
        <v>0</v>
      </c>
      <c r="V4" s="4">
        <f t="shared" ref="V4:V39" si="7">SUM(S4:U4)</f>
        <v>24957400</v>
      </c>
      <c r="W4" s="4">
        <f t="shared" ref="W4:W39" si="8">O4-V4</f>
        <v>162397645</v>
      </c>
      <c r="X4" s="4">
        <f t="shared" ref="X4:X39" si="9">R4-V4</f>
        <v>94592962</v>
      </c>
    </row>
    <row r="5" spans="1:24" ht="19.2" customHeight="1" x14ac:dyDescent="0.25">
      <c r="A5" s="2">
        <v>121</v>
      </c>
      <c r="B5" s="1" t="s">
        <v>20</v>
      </c>
      <c r="C5" s="2" t="s">
        <v>59</v>
      </c>
      <c r="D5" s="2">
        <v>50.5</v>
      </c>
      <c r="E5" s="2">
        <v>20</v>
      </c>
      <c r="F5" s="2">
        <f t="shared" si="2"/>
        <v>70.5</v>
      </c>
      <c r="G5" s="2">
        <v>168</v>
      </c>
      <c r="H5" s="3">
        <f t="shared" si="3"/>
        <v>0.41964285714285715</v>
      </c>
      <c r="I5" s="4">
        <v>4502521</v>
      </c>
      <c r="J5" s="4">
        <v>130573109</v>
      </c>
      <c r="K5" s="4">
        <v>5000000</v>
      </c>
      <c r="L5" s="4">
        <v>22000000</v>
      </c>
      <c r="M5" s="4">
        <v>9000000</v>
      </c>
      <c r="N5" s="4">
        <v>10390968</v>
      </c>
      <c r="O5" s="4">
        <f t="shared" si="4"/>
        <v>176964077</v>
      </c>
      <c r="P5" s="4">
        <f t="shared" si="5"/>
        <v>74261711</v>
      </c>
      <c r="Q5" s="4">
        <v>0</v>
      </c>
      <c r="R5" s="4">
        <f t="shared" si="6"/>
        <v>74261711</v>
      </c>
      <c r="S5" s="4">
        <v>11537400</v>
      </c>
      <c r="T5" s="4">
        <v>13420000</v>
      </c>
      <c r="U5" s="4">
        <v>0</v>
      </c>
      <c r="V5" s="4">
        <f t="shared" si="7"/>
        <v>24957400</v>
      </c>
      <c r="W5" s="4">
        <f t="shared" si="8"/>
        <v>152006677</v>
      </c>
      <c r="X5" s="4">
        <f t="shared" si="9"/>
        <v>49304311</v>
      </c>
    </row>
    <row r="6" spans="1:24" ht="19.2" customHeight="1" x14ac:dyDescent="0.25">
      <c r="A6" s="2">
        <v>135</v>
      </c>
      <c r="B6" s="1" t="s">
        <v>21</v>
      </c>
      <c r="C6" s="2" t="s">
        <v>59</v>
      </c>
      <c r="D6" s="2">
        <v>71.099999999999994</v>
      </c>
      <c r="E6" s="2">
        <v>20</v>
      </c>
      <c r="F6" s="2">
        <f t="shared" si="2"/>
        <v>91.1</v>
      </c>
      <c r="G6" s="2">
        <v>168</v>
      </c>
      <c r="H6" s="3">
        <f t="shared" si="3"/>
        <v>0.54226190476190472</v>
      </c>
      <c r="I6" s="4">
        <v>3762784</v>
      </c>
      <c r="J6" s="4">
        <v>109120736</v>
      </c>
      <c r="K6" s="4">
        <v>5000000</v>
      </c>
      <c r="L6" s="4">
        <v>22000000</v>
      </c>
      <c r="M6" s="4">
        <v>9000000</v>
      </c>
      <c r="N6" s="4">
        <v>0</v>
      </c>
      <c r="O6" s="4">
        <f t="shared" si="4"/>
        <v>145120736</v>
      </c>
      <c r="P6" s="4">
        <f t="shared" si="5"/>
        <v>78693447</v>
      </c>
      <c r="Q6" s="4">
        <v>0</v>
      </c>
      <c r="R6" s="4">
        <f t="shared" si="6"/>
        <v>78693447</v>
      </c>
      <c r="S6" s="4">
        <v>11537400</v>
      </c>
      <c r="T6" s="4">
        <v>13420000</v>
      </c>
      <c r="U6" s="4">
        <v>0</v>
      </c>
      <c r="V6" s="4">
        <f t="shared" si="7"/>
        <v>24957400</v>
      </c>
      <c r="W6" s="4">
        <f t="shared" si="8"/>
        <v>120163336</v>
      </c>
      <c r="X6" s="4">
        <f t="shared" si="9"/>
        <v>53736047</v>
      </c>
    </row>
    <row r="7" spans="1:24" ht="19.2" customHeight="1" x14ac:dyDescent="0.25">
      <c r="A7" s="2">
        <v>142</v>
      </c>
      <c r="B7" s="1" t="s">
        <v>22</v>
      </c>
      <c r="C7" s="2" t="s">
        <v>59</v>
      </c>
      <c r="D7" s="2">
        <v>71</v>
      </c>
      <c r="E7" s="2">
        <v>20</v>
      </c>
      <c r="F7" s="2">
        <f t="shared" si="2"/>
        <v>91</v>
      </c>
      <c r="G7" s="2">
        <v>168</v>
      </c>
      <c r="H7" s="3">
        <f t="shared" si="3"/>
        <v>0.54166666666666663</v>
      </c>
      <c r="I7" s="4">
        <v>3899185</v>
      </c>
      <c r="J7" s="4">
        <v>113076365</v>
      </c>
      <c r="K7" s="4">
        <v>5000000</v>
      </c>
      <c r="L7" s="4">
        <v>22000000</v>
      </c>
      <c r="M7" s="4">
        <v>9000000</v>
      </c>
      <c r="N7" s="4">
        <v>20781936</v>
      </c>
      <c r="O7" s="4">
        <f t="shared" si="4"/>
        <v>169858301</v>
      </c>
      <c r="P7" s="4">
        <f t="shared" si="5"/>
        <v>92006580</v>
      </c>
      <c r="Q7" s="4">
        <v>0</v>
      </c>
      <c r="R7" s="4">
        <f t="shared" si="6"/>
        <v>92006580</v>
      </c>
      <c r="S7" s="4">
        <v>11537400</v>
      </c>
      <c r="T7" s="4">
        <v>6710000</v>
      </c>
      <c r="U7" s="4">
        <v>0</v>
      </c>
      <c r="V7" s="4">
        <f t="shared" si="7"/>
        <v>18247400</v>
      </c>
      <c r="W7" s="4">
        <f t="shared" si="8"/>
        <v>151610901</v>
      </c>
      <c r="X7" s="4">
        <f t="shared" si="9"/>
        <v>73759180</v>
      </c>
    </row>
    <row r="8" spans="1:24" ht="19.2" customHeight="1" x14ac:dyDescent="0.25">
      <c r="A8" s="2">
        <v>143</v>
      </c>
      <c r="B8" s="1" t="s">
        <v>23</v>
      </c>
      <c r="C8" s="2" t="s">
        <v>59</v>
      </c>
      <c r="D8" s="2">
        <v>60.75</v>
      </c>
      <c r="E8" s="2">
        <v>20</v>
      </c>
      <c r="F8" s="2">
        <f t="shared" si="2"/>
        <v>80.75</v>
      </c>
      <c r="G8" s="2">
        <v>168</v>
      </c>
      <c r="H8" s="3">
        <f t="shared" si="3"/>
        <v>0.48065476190476192</v>
      </c>
      <c r="I8" s="4">
        <v>4440457</v>
      </c>
      <c r="J8" s="4">
        <v>128773253</v>
      </c>
      <c r="K8" s="4">
        <v>5000000</v>
      </c>
      <c r="L8" s="4">
        <v>22000000</v>
      </c>
      <c r="M8" s="4">
        <v>9000000</v>
      </c>
      <c r="N8" s="4">
        <v>10390968</v>
      </c>
      <c r="O8" s="4">
        <f t="shared" si="4"/>
        <v>175164221</v>
      </c>
      <c r="P8" s="4">
        <f t="shared" si="5"/>
        <v>84193517</v>
      </c>
      <c r="Q8" s="4">
        <v>0</v>
      </c>
      <c r="R8" s="4">
        <f t="shared" si="6"/>
        <v>84193517</v>
      </c>
      <c r="S8" s="4">
        <v>11340000</v>
      </c>
      <c r="T8" s="4">
        <v>13420000</v>
      </c>
      <c r="U8" s="4">
        <v>0</v>
      </c>
      <c r="V8" s="4">
        <f t="shared" si="7"/>
        <v>24760000</v>
      </c>
      <c r="W8" s="4">
        <f t="shared" si="8"/>
        <v>150404221</v>
      </c>
      <c r="X8" s="4">
        <f t="shared" si="9"/>
        <v>59433517</v>
      </c>
    </row>
    <row r="9" spans="1:24" ht="19.2" customHeight="1" x14ac:dyDescent="0.25">
      <c r="A9" s="2">
        <v>151</v>
      </c>
      <c r="B9" s="1" t="s">
        <v>24</v>
      </c>
      <c r="C9" s="2" t="s">
        <v>57</v>
      </c>
      <c r="D9" s="2">
        <v>99.5</v>
      </c>
      <c r="E9" s="2">
        <v>20</v>
      </c>
      <c r="F9" s="2">
        <f t="shared" si="2"/>
        <v>119.5</v>
      </c>
      <c r="G9" s="2">
        <v>168</v>
      </c>
      <c r="H9" s="3">
        <f t="shared" si="3"/>
        <v>0.71130952380952384</v>
      </c>
      <c r="I9" s="4">
        <v>4440457</v>
      </c>
      <c r="J9" s="4">
        <v>128773253</v>
      </c>
      <c r="K9" s="4">
        <v>0</v>
      </c>
      <c r="L9" s="4">
        <v>22000000</v>
      </c>
      <c r="M9" s="4">
        <v>9000000</v>
      </c>
      <c r="N9" s="4">
        <v>0</v>
      </c>
      <c r="O9" s="4">
        <f t="shared" si="4"/>
        <v>159773253</v>
      </c>
      <c r="P9" s="4">
        <f t="shared" si="5"/>
        <v>113648237</v>
      </c>
      <c r="Q9" s="4">
        <v>0</v>
      </c>
      <c r="R9" s="4">
        <f t="shared" si="6"/>
        <v>113648237</v>
      </c>
      <c r="S9" s="4">
        <v>12399369</v>
      </c>
      <c r="T9" s="4">
        <v>6710000</v>
      </c>
      <c r="U9" s="4">
        <v>0</v>
      </c>
      <c r="V9" s="4">
        <f t="shared" si="7"/>
        <v>19109369</v>
      </c>
      <c r="W9" s="4">
        <f t="shared" si="8"/>
        <v>140663884</v>
      </c>
      <c r="X9" s="4">
        <f t="shared" si="9"/>
        <v>94538868</v>
      </c>
    </row>
    <row r="10" spans="1:24" ht="19.2" customHeight="1" x14ac:dyDescent="0.25">
      <c r="A10" s="2">
        <v>158</v>
      </c>
      <c r="B10" s="1" t="s">
        <v>25</v>
      </c>
      <c r="C10" s="2" t="s">
        <v>59</v>
      </c>
      <c r="D10" s="2">
        <v>60</v>
      </c>
      <c r="E10" s="2">
        <v>20</v>
      </c>
      <c r="F10" s="2">
        <f t="shared" si="2"/>
        <v>80</v>
      </c>
      <c r="G10" s="2">
        <v>168</v>
      </c>
      <c r="H10" s="3">
        <f t="shared" si="3"/>
        <v>0.47619047619047616</v>
      </c>
      <c r="I10" s="4">
        <v>4386014</v>
      </c>
      <c r="J10" s="4">
        <v>127194406</v>
      </c>
      <c r="K10" s="4">
        <v>5000000</v>
      </c>
      <c r="L10" s="4">
        <v>22000000</v>
      </c>
      <c r="M10" s="4">
        <v>9000000</v>
      </c>
      <c r="N10" s="4">
        <v>10390968</v>
      </c>
      <c r="O10" s="4">
        <f t="shared" si="4"/>
        <v>173585374</v>
      </c>
      <c r="P10" s="4">
        <f t="shared" si="5"/>
        <v>82659702</v>
      </c>
      <c r="Q10" s="4">
        <v>0</v>
      </c>
      <c r="R10" s="4">
        <f t="shared" si="6"/>
        <v>82659702</v>
      </c>
      <c r="S10" s="4">
        <v>11537400</v>
      </c>
      <c r="T10" s="4">
        <v>0</v>
      </c>
      <c r="U10" s="4">
        <v>0</v>
      </c>
      <c r="V10" s="4">
        <f t="shared" si="7"/>
        <v>11537400</v>
      </c>
      <c r="W10" s="4">
        <f t="shared" si="8"/>
        <v>162047974</v>
      </c>
      <c r="X10" s="4">
        <f t="shared" si="9"/>
        <v>71122302</v>
      </c>
    </row>
    <row r="11" spans="1:24" ht="19.2" customHeight="1" x14ac:dyDescent="0.25">
      <c r="A11" s="2">
        <v>205</v>
      </c>
      <c r="B11" s="1" t="s">
        <v>26</v>
      </c>
      <c r="C11" s="2" t="s">
        <v>57</v>
      </c>
      <c r="D11" s="2">
        <v>9.5</v>
      </c>
      <c r="E11" s="2">
        <v>20</v>
      </c>
      <c r="F11" s="2">
        <f t="shared" si="2"/>
        <v>29.5</v>
      </c>
      <c r="G11" s="2">
        <v>168</v>
      </c>
      <c r="H11" s="3">
        <f t="shared" si="3"/>
        <v>0.17559523809523808</v>
      </c>
      <c r="I11" s="4">
        <v>4502521</v>
      </c>
      <c r="J11" s="4">
        <v>130573109</v>
      </c>
      <c r="K11" s="4">
        <v>0</v>
      </c>
      <c r="L11" s="4">
        <v>22000000</v>
      </c>
      <c r="M11" s="4">
        <v>9000000</v>
      </c>
      <c r="N11" s="4">
        <v>0</v>
      </c>
      <c r="O11" s="4">
        <f t="shared" si="4"/>
        <v>161573109</v>
      </c>
      <c r="P11" s="4">
        <f t="shared" si="5"/>
        <v>28371469</v>
      </c>
      <c r="Q11" s="4">
        <v>0</v>
      </c>
      <c r="R11" s="4">
        <f t="shared" si="6"/>
        <v>28371469</v>
      </c>
      <c r="S11" s="4">
        <v>12749369</v>
      </c>
      <c r="T11" s="4">
        <v>6710000</v>
      </c>
      <c r="U11" s="4">
        <v>0</v>
      </c>
      <c r="V11" s="4">
        <f t="shared" si="7"/>
        <v>19459369</v>
      </c>
      <c r="W11" s="4">
        <f t="shared" si="8"/>
        <v>142113740</v>
      </c>
      <c r="X11" s="4">
        <f t="shared" si="9"/>
        <v>8912100</v>
      </c>
    </row>
    <row r="12" spans="1:24" ht="19.2" customHeight="1" x14ac:dyDescent="0.25">
      <c r="A12" s="2">
        <v>208</v>
      </c>
      <c r="B12" s="1" t="s">
        <v>27</v>
      </c>
      <c r="C12" s="2" t="s">
        <v>57</v>
      </c>
      <c r="D12" s="2">
        <v>91</v>
      </c>
      <c r="E12" s="2">
        <v>20</v>
      </c>
      <c r="F12" s="2">
        <f t="shared" si="2"/>
        <v>111</v>
      </c>
      <c r="G12" s="2">
        <v>168</v>
      </c>
      <c r="H12" s="3">
        <f t="shared" si="3"/>
        <v>0.6607142857142857</v>
      </c>
      <c r="I12" s="4">
        <v>4502521</v>
      </c>
      <c r="J12" s="4">
        <v>130573109</v>
      </c>
      <c r="K12" s="4">
        <v>0</v>
      </c>
      <c r="L12" s="4">
        <v>22000000</v>
      </c>
      <c r="M12" s="4">
        <v>9000000</v>
      </c>
      <c r="N12" s="4">
        <v>0</v>
      </c>
      <c r="O12" s="4">
        <f t="shared" si="4"/>
        <v>161573109</v>
      </c>
      <c r="P12" s="4">
        <f t="shared" si="5"/>
        <v>106753661</v>
      </c>
      <c r="Q12" s="4">
        <v>0</v>
      </c>
      <c r="R12" s="4">
        <f t="shared" si="6"/>
        <v>106753661</v>
      </c>
      <c r="S12" s="4">
        <v>15200769</v>
      </c>
      <c r="T12" s="4">
        <v>0</v>
      </c>
      <c r="U12" s="4">
        <v>0</v>
      </c>
      <c r="V12" s="4">
        <f t="shared" si="7"/>
        <v>15200769</v>
      </c>
      <c r="W12" s="4">
        <f t="shared" si="8"/>
        <v>146372340</v>
      </c>
      <c r="X12" s="4">
        <f t="shared" si="9"/>
        <v>91552892</v>
      </c>
    </row>
    <row r="13" spans="1:24" ht="19.2" customHeight="1" x14ac:dyDescent="0.25">
      <c r="A13" s="2">
        <v>213</v>
      </c>
      <c r="B13" s="1" t="s">
        <v>28</v>
      </c>
      <c r="C13" s="2" t="s">
        <v>57</v>
      </c>
      <c r="D13" s="2">
        <v>95.5</v>
      </c>
      <c r="E13" s="2">
        <v>20</v>
      </c>
      <c r="F13" s="2">
        <f t="shared" si="2"/>
        <v>115.5</v>
      </c>
      <c r="G13" s="2">
        <v>168</v>
      </c>
      <c r="H13" s="3">
        <f t="shared" si="3"/>
        <v>0.6875</v>
      </c>
      <c r="I13" s="4">
        <v>4440457</v>
      </c>
      <c r="J13" s="4">
        <v>128773253</v>
      </c>
      <c r="K13" s="4">
        <v>5000000</v>
      </c>
      <c r="L13" s="4">
        <v>22000000</v>
      </c>
      <c r="M13" s="4">
        <v>9000000</v>
      </c>
      <c r="N13" s="4">
        <v>10390968</v>
      </c>
      <c r="O13" s="4">
        <f t="shared" si="4"/>
        <v>175164221</v>
      </c>
      <c r="P13" s="4">
        <f t="shared" si="5"/>
        <v>120425402</v>
      </c>
      <c r="Q13" s="4">
        <v>0</v>
      </c>
      <c r="R13" s="4">
        <f t="shared" si="6"/>
        <v>120425402</v>
      </c>
      <c r="S13" s="4">
        <v>12749369</v>
      </c>
      <c r="T13" s="4">
        <v>13420000</v>
      </c>
      <c r="U13" s="4">
        <v>0</v>
      </c>
      <c r="V13" s="4">
        <f t="shared" si="7"/>
        <v>26169369</v>
      </c>
      <c r="W13" s="4">
        <f t="shared" si="8"/>
        <v>148994852</v>
      </c>
      <c r="X13" s="4">
        <f t="shared" si="9"/>
        <v>94256033</v>
      </c>
    </row>
    <row r="14" spans="1:24" ht="19.2" customHeight="1" x14ac:dyDescent="0.25">
      <c r="A14" s="2">
        <v>216</v>
      </c>
      <c r="B14" s="1" t="s">
        <v>29</v>
      </c>
      <c r="C14" s="2" t="s">
        <v>57</v>
      </c>
      <c r="D14" s="2">
        <v>85.5</v>
      </c>
      <c r="E14" s="2">
        <v>20</v>
      </c>
      <c r="F14" s="2">
        <f t="shared" si="2"/>
        <v>105.5</v>
      </c>
      <c r="G14" s="2">
        <v>168</v>
      </c>
      <c r="H14" s="3">
        <f t="shared" si="3"/>
        <v>0.62797619047619047</v>
      </c>
      <c r="I14" s="4">
        <v>4440457</v>
      </c>
      <c r="J14" s="4">
        <v>128773253</v>
      </c>
      <c r="K14" s="4">
        <v>0</v>
      </c>
      <c r="L14" s="4">
        <v>22000000</v>
      </c>
      <c r="M14" s="4">
        <v>9000000</v>
      </c>
      <c r="N14" s="4">
        <v>0</v>
      </c>
      <c r="O14" s="4">
        <f t="shared" si="4"/>
        <v>159773253</v>
      </c>
      <c r="P14" s="4">
        <f t="shared" si="5"/>
        <v>100333799</v>
      </c>
      <c r="Q14" s="4">
        <v>0</v>
      </c>
      <c r="R14" s="4">
        <f t="shared" si="6"/>
        <v>100333799</v>
      </c>
      <c r="S14" s="4">
        <v>12749369</v>
      </c>
      <c r="T14" s="4">
        <v>6710000</v>
      </c>
      <c r="U14" s="4">
        <v>0</v>
      </c>
      <c r="V14" s="4">
        <f t="shared" si="7"/>
        <v>19459369</v>
      </c>
      <c r="W14" s="4">
        <f t="shared" si="8"/>
        <v>140313884</v>
      </c>
      <c r="X14" s="4">
        <f t="shared" si="9"/>
        <v>80874430</v>
      </c>
    </row>
    <row r="15" spans="1:24" ht="19.2" customHeight="1" x14ac:dyDescent="0.25">
      <c r="A15" s="2">
        <v>218</v>
      </c>
      <c r="B15" s="1" t="s">
        <v>30</v>
      </c>
      <c r="C15" s="2" t="s">
        <v>57</v>
      </c>
      <c r="F15" s="2">
        <f t="shared" si="2"/>
        <v>0</v>
      </c>
      <c r="G15" s="2">
        <v>168</v>
      </c>
      <c r="H15" s="9"/>
      <c r="I15" s="4">
        <v>4386014</v>
      </c>
      <c r="J15" s="4">
        <v>127194406</v>
      </c>
      <c r="K15" s="4">
        <v>5000000</v>
      </c>
      <c r="L15" s="4">
        <v>22000000</v>
      </c>
      <c r="M15" s="4">
        <v>9000000</v>
      </c>
      <c r="N15" s="4">
        <v>0</v>
      </c>
      <c r="O15" s="4">
        <f t="shared" si="4"/>
        <v>163194406</v>
      </c>
      <c r="P15" s="4">
        <f t="shared" si="5"/>
        <v>0</v>
      </c>
      <c r="Q15" s="4">
        <v>0</v>
      </c>
      <c r="R15" s="4">
        <f t="shared" si="6"/>
        <v>0</v>
      </c>
      <c r="S15" s="4">
        <v>12749369</v>
      </c>
      <c r="T15" s="4">
        <v>0</v>
      </c>
      <c r="U15" s="4">
        <v>0</v>
      </c>
      <c r="V15" s="4">
        <f t="shared" si="7"/>
        <v>12749369</v>
      </c>
      <c r="W15" s="4">
        <f t="shared" si="8"/>
        <v>150445037</v>
      </c>
      <c r="X15" s="4">
        <f t="shared" si="9"/>
        <v>-12749369</v>
      </c>
    </row>
    <row r="16" spans="1:24" ht="19.2" customHeight="1" x14ac:dyDescent="0.25">
      <c r="A16" s="2">
        <v>235</v>
      </c>
      <c r="B16" s="1" t="s">
        <v>31</v>
      </c>
      <c r="C16" s="2" t="s">
        <v>57</v>
      </c>
      <c r="D16" s="2">
        <v>85.6</v>
      </c>
      <c r="E16" s="2">
        <v>20</v>
      </c>
      <c r="F16" s="2">
        <f t="shared" si="2"/>
        <v>105.6</v>
      </c>
      <c r="G16" s="2">
        <v>168</v>
      </c>
      <c r="H16" s="3">
        <f t="shared" si="3"/>
        <v>0.62857142857142856</v>
      </c>
      <c r="I16" s="4">
        <v>4228529</v>
      </c>
      <c r="J16" s="4">
        <v>122627341</v>
      </c>
      <c r="K16" s="4">
        <v>0</v>
      </c>
      <c r="L16" s="4">
        <v>22000000</v>
      </c>
      <c r="M16" s="4">
        <v>9000000</v>
      </c>
      <c r="N16" s="4">
        <v>0</v>
      </c>
      <c r="O16" s="4">
        <f t="shared" si="4"/>
        <v>153627341</v>
      </c>
      <c r="P16" s="4">
        <f t="shared" si="5"/>
        <v>96565757</v>
      </c>
      <c r="Q16" s="4">
        <v>0</v>
      </c>
      <c r="R16" s="4">
        <f t="shared" si="6"/>
        <v>96565757</v>
      </c>
      <c r="S16" s="4">
        <v>15200769</v>
      </c>
      <c r="T16" s="4">
        <v>0</v>
      </c>
      <c r="U16" s="4">
        <v>0</v>
      </c>
      <c r="V16" s="4">
        <f t="shared" si="7"/>
        <v>15200769</v>
      </c>
      <c r="W16" s="4">
        <f t="shared" si="8"/>
        <v>138426572</v>
      </c>
      <c r="X16" s="4">
        <f t="shared" si="9"/>
        <v>81364988</v>
      </c>
    </row>
    <row r="17" spans="1:24" ht="19.2" customHeight="1" x14ac:dyDescent="0.25">
      <c r="A17" s="2">
        <v>238</v>
      </c>
      <c r="B17" s="1" t="s">
        <v>32</v>
      </c>
      <c r="C17" s="2" t="s">
        <v>57</v>
      </c>
      <c r="D17" s="2">
        <v>86</v>
      </c>
      <c r="E17" s="2">
        <v>20</v>
      </c>
      <c r="F17" s="2">
        <f t="shared" si="2"/>
        <v>106</v>
      </c>
      <c r="G17" s="2">
        <v>168</v>
      </c>
      <c r="H17" s="3">
        <f t="shared" si="3"/>
        <v>0.63095238095238093</v>
      </c>
      <c r="I17" s="4">
        <v>4137613</v>
      </c>
      <c r="J17" s="4">
        <v>119990777</v>
      </c>
      <c r="K17" s="4">
        <v>0</v>
      </c>
      <c r="L17" s="4">
        <v>22000000</v>
      </c>
      <c r="M17" s="4">
        <v>9000000</v>
      </c>
      <c r="N17" s="4">
        <v>0</v>
      </c>
      <c r="O17" s="4">
        <f t="shared" si="4"/>
        <v>150990777</v>
      </c>
      <c r="P17" s="4">
        <f t="shared" si="5"/>
        <v>95267990</v>
      </c>
      <c r="Q17" s="4">
        <v>0</v>
      </c>
      <c r="R17" s="4">
        <f t="shared" si="6"/>
        <v>95267990</v>
      </c>
      <c r="S17" s="4">
        <v>12399369</v>
      </c>
      <c r="T17" s="4">
        <v>6710000</v>
      </c>
      <c r="U17" s="4">
        <v>0</v>
      </c>
      <c r="V17" s="4">
        <f t="shared" si="7"/>
        <v>19109369</v>
      </c>
      <c r="W17" s="4">
        <f t="shared" si="8"/>
        <v>131881408</v>
      </c>
      <c r="X17" s="4">
        <f t="shared" si="9"/>
        <v>76158621</v>
      </c>
    </row>
    <row r="18" spans="1:24" ht="19.2" customHeight="1" x14ac:dyDescent="0.25">
      <c r="A18" s="2">
        <v>240</v>
      </c>
      <c r="B18" s="1" t="s">
        <v>33</v>
      </c>
      <c r="C18" s="2" t="s">
        <v>57</v>
      </c>
      <c r="D18" s="2">
        <v>97.7</v>
      </c>
      <c r="E18" s="2">
        <v>20</v>
      </c>
      <c r="F18" s="2">
        <f t="shared" si="2"/>
        <v>117.7</v>
      </c>
      <c r="G18" s="2">
        <v>168</v>
      </c>
      <c r="H18" s="3">
        <f t="shared" si="3"/>
        <v>0.70059523809523816</v>
      </c>
      <c r="I18" s="4">
        <v>4137613</v>
      </c>
      <c r="J18" s="4">
        <v>119990777</v>
      </c>
      <c r="K18" s="4">
        <v>0</v>
      </c>
      <c r="L18" s="4">
        <v>22000000</v>
      </c>
      <c r="M18" s="4">
        <v>9000000</v>
      </c>
      <c r="N18" s="4">
        <v>0</v>
      </c>
      <c r="O18" s="4">
        <f t="shared" si="4"/>
        <v>150990777</v>
      </c>
      <c r="P18" s="4">
        <f t="shared" si="5"/>
        <v>105783419</v>
      </c>
      <c r="Q18" s="4">
        <v>0</v>
      </c>
      <c r="R18" s="4">
        <f t="shared" si="6"/>
        <v>105783419</v>
      </c>
      <c r="S18" s="4">
        <v>11968600</v>
      </c>
      <c r="T18" s="4">
        <v>6710000</v>
      </c>
      <c r="U18" s="4">
        <v>0</v>
      </c>
      <c r="V18" s="4">
        <f t="shared" si="7"/>
        <v>18678600</v>
      </c>
      <c r="W18" s="4">
        <f t="shared" si="8"/>
        <v>132312177</v>
      </c>
      <c r="X18" s="4">
        <f t="shared" si="9"/>
        <v>87104819</v>
      </c>
    </row>
    <row r="19" spans="1:24" ht="19.2" customHeight="1" x14ac:dyDescent="0.25">
      <c r="A19" s="2">
        <v>241</v>
      </c>
      <c r="B19" s="1" t="s">
        <v>34</v>
      </c>
      <c r="C19" s="2" t="s">
        <v>57</v>
      </c>
      <c r="D19" s="2">
        <v>95.2</v>
      </c>
      <c r="E19" s="2">
        <v>20</v>
      </c>
      <c r="F19" s="2">
        <f t="shared" si="2"/>
        <v>115.2</v>
      </c>
      <c r="G19" s="2">
        <v>168</v>
      </c>
      <c r="H19" s="3">
        <f t="shared" si="3"/>
        <v>0.68571428571428572</v>
      </c>
      <c r="I19" s="4">
        <v>4024675</v>
      </c>
      <c r="J19" s="4">
        <v>116715575</v>
      </c>
      <c r="K19" s="4">
        <v>5000000</v>
      </c>
      <c r="L19" s="4">
        <v>22000000</v>
      </c>
      <c r="M19" s="4">
        <v>9000000</v>
      </c>
      <c r="N19" s="4">
        <v>0</v>
      </c>
      <c r="O19" s="4">
        <f t="shared" si="4"/>
        <v>152715575</v>
      </c>
      <c r="P19" s="4">
        <f t="shared" si="5"/>
        <v>104719251</v>
      </c>
      <c r="Q19" s="4">
        <v>0</v>
      </c>
      <c r="R19" s="4">
        <f t="shared" si="6"/>
        <v>104719251</v>
      </c>
      <c r="S19" s="4">
        <v>12749369</v>
      </c>
      <c r="T19" s="4">
        <v>13420000</v>
      </c>
      <c r="U19" s="4">
        <v>0</v>
      </c>
      <c r="V19" s="4">
        <f t="shared" si="7"/>
        <v>26169369</v>
      </c>
      <c r="W19" s="4">
        <f t="shared" si="8"/>
        <v>126546206</v>
      </c>
      <c r="X19" s="4">
        <f t="shared" si="9"/>
        <v>78549882</v>
      </c>
    </row>
    <row r="20" spans="1:24" ht="19.2" customHeight="1" x14ac:dyDescent="0.25">
      <c r="A20" s="2">
        <v>243</v>
      </c>
      <c r="B20" s="1" t="s">
        <v>35</v>
      </c>
      <c r="C20" s="2" t="s">
        <v>57</v>
      </c>
      <c r="D20" s="2">
        <v>71</v>
      </c>
      <c r="E20" s="2">
        <v>20</v>
      </c>
      <c r="F20" s="2">
        <f t="shared" si="2"/>
        <v>91</v>
      </c>
      <c r="G20" s="2">
        <v>168</v>
      </c>
      <c r="H20" s="3">
        <f t="shared" si="3"/>
        <v>0.54166666666666663</v>
      </c>
      <c r="I20" s="4">
        <v>4024675</v>
      </c>
      <c r="J20" s="4">
        <v>116715575</v>
      </c>
      <c r="K20" s="4">
        <v>0</v>
      </c>
      <c r="L20" s="4">
        <v>22000000</v>
      </c>
      <c r="M20" s="4">
        <v>9000000</v>
      </c>
      <c r="N20" s="4">
        <v>0</v>
      </c>
      <c r="O20" s="4">
        <f t="shared" si="4"/>
        <v>147715575</v>
      </c>
      <c r="P20" s="4">
        <f t="shared" si="5"/>
        <v>80012603</v>
      </c>
      <c r="Q20" s="4">
        <v>0</v>
      </c>
      <c r="R20" s="4">
        <f t="shared" si="6"/>
        <v>80012603</v>
      </c>
      <c r="S20" s="4">
        <v>12399369</v>
      </c>
      <c r="T20" s="4">
        <v>0</v>
      </c>
      <c r="U20" s="4">
        <v>0</v>
      </c>
      <c r="V20" s="4">
        <f t="shared" si="7"/>
        <v>12399369</v>
      </c>
      <c r="W20" s="4">
        <f t="shared" si="8"/>
        <v>135316206</v>
      </c>
      <c r="X20" s="4">
        <f t="shared" si="9"/>
        <v>67613234</v>
      </c>
    </row>
    <row r="21" spans="1:24" ht="19.2" customHeight="1" x14ac:dyDescent="0.25">
      <c r="A21" s="2">
        <v>247</v>
      </c>
      <c r="B21" s="1" t="s">
        <v>36</v>
      </c>
      <c r="C21" s="2" t="s">
        <v>59</v>
      </c>
      <c r="D21" s="2">
        <v>44</v>
      </c>
      <c r="E21" s="2">
        <v>20</v>
      </c>
      <c r="F21" s="2">
        <f t="shared" si="2"/>
        <v>64</v>
      </c>
      <c r="G21" s="2">
        <v>168</v>
      </c>
      <c r="H21" s="3">
        <f t="shared" si="3"/>
        <v>0.38095238095238093</v>
      </c>
      <c r="I21" s="4">
        <v>3899185</v>
      </c>
      <c r="J21" s="4">
        <v>113076365</v>
      </c>
      <c r="K21" s="4">
        <v>0</v>
      </c>
      <c r="L21" s="4">
        <v>22000000</v>
      </c>
      <c r="M21" s="4">
        <v>9000000</v>
      </c>
      <c r="N21" s="4">
        <v>0</v>
      </c>
      <c r="O21" s="4">
        <f t="shared" si="4"/>
        <v>144076365</v>
      </c>
      <c r="P21" s="4">
        <f t="shared" si="5"/>
        <v>54886234</v>
      </c>
      <c r="Q21" s="4">
        <v>0</v>
      </c>
      <c r="R21" s="4">
        <f t="shared" si="6"/>
        <v>54886234</v>
      </c>
      <c r="S21" s="4">
        <v>11340000</v>
      </c>
      <c r="T21" s="4">
        <v>6710000</v>
      </c>
      <c r="U21" s="4">
        <v>0</v>
      </c>
      <c r="V21" s="4">
        <f t="shared" si="7"/>
        <v>18050000</v>
      </c>
      <c r="W21" s="4">
        <f t="shared" si="8"/>
        <v>126026365</v>
      </c>
      <c r="X21" s="4">
        <f t="shared" si="9"/>
        <v>36836234</v>
      </c>
    </row>
    <row r="22" spans="1:24" ht="19.2" customHeight="1" x14ac:dyDescent="0.25">
      <c r="A22" s="2">
        <v>248</v>
      </c>
      <c r="B22" s="1" t="s">
        <v>37</v>
      </c>
      <c r="C22" s="2" t="s">
        <v>57</v>
      </c>
      <c r="D22" s="2">
        <v>103.2</v>
      </c>
      <c r="E22" s="2">
        <v>20</v>
      </c>
      <c r="F22" s="2">
        <f t="shared" si="2"/>
        <v>123.2</v>
      </c>
      <c r="G22" s="2">
        <v>168</v>
      </c>
      <c r="H22" s="3">
        <f t="shared" si="3"/>
        <v>0.73333333333333339</v>
      </c>
      <c r="I22" s="4">
        <v>3762784</v>
      </c>
      <c r="J22" s="4">
        <v>109120736</v>
      </c>
      <c r="K22" s="4">
        <v>0</v>
      </c>
      <c r="L22" s="4">
        <v>22000000</v>
      </c>
      <c r="M22" s="4">
        <v>9000000</v>
      </c>
      <c r="N22" s="4">
        <v>0</v>
      </c>
      <c r="O22" s="4">
        <f t="shared" si="4"/>
        <v>140120736</v>
      </c>
      <c r="P22" s="4">
        <f t="shared" si="5"/>
        <v>102755206</v>
      </c>
      <c r="Q22" s="4">
        <v>0</v>
      </c>
      <c r="R22" s="4">
        <f t="shared" si="6"/>
        <v>102755206</v>
      </c>
      <c r="S22" s="4">
        <v>12399369</v>
      </c>
      <c r="T22" s="4">
        <v>6710000</v>
      </c>
      <c r="U22" s="4">
        <v>0</v>
      </c>
      <c r="V22" s="4">
        <f t="shared" si="7"/>
        <v>19109369</v>
      </c>
      <c r="W22" s="4">
        <f t="shared" si="8"/>
        <v>121011367</v>
      </c>
      <c r="X22" s="4">
        <f t="shared" si="9"/>
        <v>83645837</v>
      </c>
    </row>
    <row r="23" spans="1:24" ht="19.2" customHeight="1" x14ac:dyDescent="0.25">
      <c r="A23" s="2">
        <v>254</v>
      </c>
      <c r="B23" s="1" t="s">
        <v>53</v>
      </c>
      <c r="C23" s="2" t="s">
        <v>57</v>
      </c>
      <c r="D23" s="2">
        <v>69.5</v>
      </c>
      <c r="E23" s="2">
        <v>20</v>
      </c>
      <c r="F23" s="2">
        <f t="shared" si="2"/>
        <v>89.5</v>
      </c>
      <c r="G23" s="2">
        <v>168</v>
      </c>
      <c r="H23" s="3">
        <f t="shared" si="3"/>
        <v>0.53273809523809523</v>
      </c>
      <c r="I23" s="4">
        <v>3557656</v>
      </c>
      <c r="J23" s="4">
        <v>103172024</v>
      </c>
      <c r="K23" s="4">
        <v>0</v>
      </c>
      <c r="L23" s="4">
        <v>22000000</v>
      </c>
      <c r="M23" s="4">
        <v>9000000</v>
      </c>
      <c r="N23" s="4">
        <v>0</v>
      </c>
      <c r="O23" s="4">
        <f t="shared" si="4"/>
        <v>134172024</v>
      </c>
      <c r="P23" s="4">
        <f t="shared" si="5"/>
        <v>71478549</v>
      </c>
      <c r="Q23" s="4">
        <v>0</v>
      </c>
      <c r="R23" s="4">
        <f t="shared" si="6"/>
        <v>71478549</v>
      </c>
      <c r="S23" s="4">
        <v>11771200</v>
      </c>
      <c r="T23" s="4">
        <v>0</v>
      </c>
      <c r="U23" s="4">
        <v>0</v>
      </c>
      <c r="V23" s="4">
        <f t="shared" si="7"/>
        <v>11771200</v>
      </c>
      <c r="W23" s="4">
        <f t="shared" si="8"/>
        <v>122400824</v>
      </c>
      <c r="X23" s="4">
        <f t="shared" si="9"/>
        <v>59707349</v>
      </c>
    </row>
    <row r="24" spans="1:24" ht="19.2" customHeight="1" x14ac:dyDescent="0.25">
      <c r="A24" s="2">
        <v>256</v>
      </c>
      <c r="B24" s="1" t="s">
        <v>38</v>
      </c>
      <c r="C24" s="2" t="s">
        <v>57</v>
      </c>
      <c r="D24" s="2">
        <v>86.2</v>
      </c>
      <c r="E24" s="2">
        <v>20</v>
      </c>
      <c r="F24" s="2">
        <f t="shared" si="2"/>
        <v>106.2</v>
      </c>
      <c r="G24" s="2">
        <v>168</v>
      </c>
      <c r="H24" s="3">
        <f t="shared" si="3"/>
        <v>0.63214285714285712</v>
      </c>
      <c r="I24" s="4">
        <v>3557656</v>
      </c>
      <c r="J24" s="4">
        <v>103172024</v>
      </c>
      <c r="K24" s="4">
        <v>0</v>
      </c>
      <c r="L24" s="4">
        <v>22000000</v>
      </c>
      <c r="M24" s="4">
        <v>9000000</v>
      </c>
      <c r="N24" s="4">
        <v>0</v>
      </c>
      <c r="O24" s="4">
        <f t="shared" si="4"/>
        <v>134172024</v>
      </c>
      <c r="P24" s="4">
        <f t="shared" si="5"/>
        <v>84815887</v>
      </c>
      <c r="Q24" s="4">
        <v>0</v>
      </c>
      <c r="R24" s="4">
        <f t="shared" si="6"/>
        <v>84815887</v>
      </c>
      <c r="S24" s="4">
        <v>11771200</v>
      </c>
      <c r="T24" s="4">
        <v>6710000</v>
      </c>
      <c r="U24" s="4">
        <v>0</v>
      </c>
      <c r="V24" s="4">
        <f t="shared" si="7"/>
        <v>18481200</v>
      </c>
      <c r="W24" s="4">
        <f t="shared" si="8"/>
        <v>115690824</v>
      </c>
      <c r="X24" s="4">
        <f t="shared" si="9"/>
        <v>66334687</v>
      </c>
    </row>
    <row r="25" spans="1:24" ht="19.2" customHeight="1" x14ac:dyDescent="0.25">
      <c r="A25" s="2">
        <v>301</v>
      </c>
      <c r="B25" s="1" t="s">
        <v>39</v>
      </c>
      <c r="C25" s="2" t="s">
        <v>58</v>
      </c>
      <c r="D25" s="2">
        <v>101.1</v>
      </c>
      <c r="E25" s="2">
        <v>15</v>
      </c>
      <c r="F25" s="2">
        <f t="shared" si="2"/>
        <v>116.1</v>
      </c>
      <c r="G25" s="2">
        <f t="shared" ref="G25:G34" si="10">168/4*3</f>
        <v>126</v>
      </c>
      <c r="H25" s="3">
        <f t="shared" si="3"/>
        <v>0.92142857142857137</v>
      </c>
      <c r="I25" s="4">
        <v>4228529</v>
      </c>
      <c r="J25" s="4">
        <v>122627341</v>
      </c>
      <c r="K25" s="4">
        <v>5000000</v>
      </c>
      <c r="L25" s="4">
        <v>22000000</v>
      </c>
      <c r="M25" s="4">
        <v>9000000</v>
      </c>
      <c r="N25" s="4">
        <v>10390968</v>
      </c>
      <c r="O25" s="4">
        <f t="shared" si="4"/>
        <v>169018309</v>
      </c>
      <c r="P25" s="4">
        <f t="shared" si="5"/>
        <v>155738299</v>
      </c>
      <c r="Q25" s="4">
        <v>0</v>
      </c>
      <c r="R25" s="4">
        <f t="shared" si="6"/>
        <v>155738299</v>
      </c>
      <c r="S25" s="4">
        <v>12512640</v>
      </c>
      <c r="T25" s="4">
        <v>20130000</v>
      </c>
      <c r="U25" s="4">
        <v>0</v>
      </c>
      <c r="V25" s="4">
        <f t="shared" si="7"/>
        <v>32642640</v>
      </c>
      <c r="W25" s="4">
        <f t="shared" si="8"/>
        <v>136375669</v>
      </c>
      <c r="X25" s="4">
        <f t="shared" si="9"/>
        <v>123095659</v>
      </c>
    </row>
    <row r="26" spans="1:24" ht="19.2" customHeight="1" x14ac:dyDescent="0.25">
      <c r="A26" s="2">
        <v>302</v>
      </c>
      <c r="B26" s="1" t="s">
        <v>40</v>
      </c>
      <c r="C26" s="2" t="s">
        <v>58</v>
      </c>
      <c r="D26" s="2">
        <v>64</v>
      </c>
      <c r="E26" s="2">
        <v>15</v>
      </c>
      <c r="F26" s="2">
        <f t="shared" si="2"/>
        <v>79</v>
      </c>
      <c r="G26" s="2">
        <f t="shared" si="10"/>
        <v>126</v>
      </c>
      <c r="H26" s="3">
        <f t="shared" si="3"/>
        <v>0.62698412698412698</v>
      </c>
      <c r="I26" s="4">
        <v>4228529</v>
      </c>
      <c r="J26" s="4">
        <v>122627341</v>
      </c>
      <c r="K26" s="4">
        <v>0</v>
      </c>
      <c r="L26" s="4">
        <v>22000000</v>
      </c>
      <c r="M26" s="4">
        <v>9000000</v>
      </c>
      <c r="N26" s="4">
        <v>0</v>
      </c>
      <c r="O26" s="4">
        <f t="shared" si="4"/>
        <v>153627341</v>
      </c>
      <c r="P26" s="4">
        <f t="shared" si="5"/>
        <v>96321904</v>
      </c>
      <c r="Q26" s="4">
        <v>0</v>
      </c>
      <c r="R26" s="4">
        <f t="shared" si="6"/>
        <v>96321904</v>
      </c>
      <c r="S26" s="4">
        <v>12162640</v>
      </c>
      <c r="T26" s="4">
        <v>6710000</v>
      </c>
      <c r="U26" s="4">
        <v>0</v>
      </c>
      <c r="V26" s="4">
        <f t="shared" si="7"/>
        <v>18872640</v>
      </c>
      <c r="W26" s="4">
        <f t="shared" si="8"/>
        <v>134754701</v>
      </c>
      <c r="X26" s="4">
        <f t="shared" si="9"/>
        <v>77449264</v>
      </c>
    </row>
    <row r="27" spans="1:24" ht="19.2" customHeight="1" x14ac:dyDescent="0.25">
      <c r="A27" s="2">
        <v>303</v>
      </c>
      <c r="B27" s="1" t="s">
        <v>41</v>
      </c>
      <c r="C27" s="2" t="s">
        <v>58</v>
      </c>
      <c r="D27" s="2">
        <v>71.2</v>
      </c>
      <c r="E27" s="2">
        <v>15</v>
      </c>
      <c r="F27" s="2">
        <f t="shared" si="2"/>
        <v>86.2</v>
      </c>
      <c r="G27" s="2">
        <f t="shared" si="10"/>
        <v>126</v>
      </c>
      <c r="H27" s="3">
        <f t="shared" si="3"/>
        <v>0.68412698412698414</v>
      </c>
      <c r="I27" s="4">
        <v>4386014</v>
      </c>
      <c r="J27" s="4">
        <v>127194406</v>
      </c>
      <c r="K27" s="4">
        <v>5000000</v>
      </c>
      <c r="L27" s="4">
        <v>22000000</v>
      </c>
      <c r="M27" s="4">
        <v>9000000</v>
      </c>
      <c r="N27" s="4">
        <v>0</v>
      </c>
      <c r="O27" s="4">
        <f t="shared" si="4"/>
        <v>163194406</v>
      </c>
      <c r="P27" s="4">
        <f t="shared" si="5"/>
        <v>111645697</v>
      </c>
      <c r="Q27" s="4">
        <v>0</v>
      </c>
      <c r="R27" s="4">
        <f t="shared" si="6"/>
        <v>111645697</v>
      </c>
      <c r="S27" s="4">
        <v>12512640</v>
      </c>
      <c r="T27" s="4">
        <v>13420000</v>
      </c>
      <c r="U27" s="4">
        <v>0</v>
      </c>
      <c r="V27" s="4">
        <f t="shared" si="7"/>
        <v>25932640</v>
      </c>
      <c r="W27" s="4">
        <f t="shared" si="8"/>
        <v>137261766</v>
      </c>
      <c r="X27" s="4">
        <f t="shared" si="9"/>
        <v>85713057</v>
      </c>
    </row>
    <row r="28" spans="1:24" ht="19.2" customHeight="1" x14ac:dyDescent="0.25">
      <c r="A28" s="2">
        <v>306</v>
      </c>
      <c r="B28" s="1" t="s">
        <v>42</v>
      </c>
      <c r="C28" s="2" t="s">
        <v>58</v>
      </c>
      <c r="D28" s="2">
        <v>59</v>
      </c>
      <c r="E28" s="2">
        <v>15</v>
      </c>
      <c r="F28" s="2">
        <f t="shared" si="2"/>
        <v>74</v>
      </c>
      <c r="G28" s="2">
        <f t="shared" si="10"/>
        <v>126</v>
      </c>
      <c r="H28" s="3">
        <f t="shared" si="3"/>
        <v>0.58730158730158732</v>
      </c>
      <c r="I28" s="4">
        <v>4137613</v>
      </c>
      <c r="J28" s="4">
        <v>119990777</v>
      </c>
      <c r="K28" s="4">
        <v>0</v>
      </c>
      <c r="L28" s="4">
        <v>22000000</v>
      </c>
      <c r="M28" s="4">
        <v>9000000</v>
      </c>
      <c r="N28" s="4">
        <v>0</v>
      </c>
      <c r="O28" s="4">
        <f t="shared" si="4"/>
        <v>150990777</v>
      </c>
      <c r="P28" s="4">
        <f t="shared" si="5"/>
        <v>88677123</v>
      </c>
      <c r="Q28" s="4">
        <v>0</v>
      </c>
      <c r="R28" s="4">
        <f t="shared" si="6"/>
        <v>88677123</v>
      </c>
      <c r="S28" s="4">
        <v>12162640</v>
      </c>
      <c r="T28" s="4">
        <v>0</v>
      </c>
      <c r="U28" s="4">
        <v>0</v>
      </c>
      <c r="V28" s="4">
        <f t="shared" si="7"/>
        <v>12162640</v>
      </c>
      <c r="W28" s="4">
        <f t="shared" si="8"/>
        <v>138828137</v>
      </c>
      <c r="X28" s="4">
        <f t="shared" si="9"/>
        <v>76514483</v>
      </c>
    </row>
    <row r="29" spans="1:24" ht="19.2" customHeight="1" x14ac:dyDescent="0.25">
      <c r="A29" s="2">
        <v>309</v>
      </c>
      <c r="B29" s="1" t="s">
        <v>51</v>
      </c>
      <c r="C29" s="2" t="s">
        <v>58</v>
      </c>
      <c r="D29" s="2">
        <v>68</v>
      </c>
      <c r="E29" s="2">
        <v>15</v>
      </c>
      <c r="F29" s="2">
        <f t="shared" si="2"/>
        <v>83</v>
      </c>
      <c r="G29" s="2">
        <f t="shared" si="10"/>
        <v>126</v>
      </c>
      <c r="H29" s="3">
        <f t="shared" si="3"/>
        <v>0.65873015873015872</v>
      </c>
      <c r="I29" s="4">
        <v>4228529</v>
      </c>
      <c r="J29" s="4">
        <v>122627341</v>
      </c>
      <c r="K29" s="4">
        <v>0</v>
      </c>
      <c r="L29" s="4">
        <v>22000000</v>
      </c>
      <c r="M29" s="4">
        <v>9000000</v>
      </c>
      <c r="N29" s="4">
        <v>0</v>
      </c>
      <c r="O29" s="4">
        <f t="shared" si="4"/>
        <v>153627341</v>
      </c>
      <c r="P29" s="4">
        <f t="shared" si="5"/>
        <v>101198963</v>
      </c>
      <c r="Q29" s="4">
        <v>0</v>
      </c>
      <c r="R29" s="4">
        <f t="shared" si="6"/>
        <v>101198963</v>
      </c>
      <c r="S29" s="4">
        <v>11968600</v>
      </c>
      <c r="T29" s="4">
        <v>6710000</v>
      </c>
      <c r="U29" s="4">
        <v>0</v>
      </c>
      <c r="V29" s="4">
        <f t="shared" si="7"/>
        <v>18678600</v>
      </c>
      <c r="W29" s="4">
        <f t="shared" si="8"/>
        <v>134948741</v>
      </c>
      <c r="X29" s="4">
        <f t="shared" si="9"/>
        <v>82520363</v>
      </c>
    </row>
    <row r="30" spans="1:24" ht="19.2" customHeight="1" x14ac:dyDescent="0.25">
      <c r="A30" s="2">
        <v>310</v>
      </c>
      <c r="B30" s="1" t="s">
        <v>52</v>
      </c>
      <c r="C30" s="2" t="s">
        <v>58</v>
      </c>
      <c r="D30" s="2">
        <v>65.5</v>
      </c>
      <c r="E30" s="2">
        <v>15</v>
      </c>
      <c r="F30" s="2">
        <f t="shared" si="2"/>
        <v>80.5</v>
      </c>
      <c r="G30" s="2">
        <f t="shared" si="10"/>
        <v>126</v>
      </c>
      <c r="H30" s="3">
        <f t="shared" si="3"/>
        <v>0.63888888888888884</v>
      </c>
      <c r="I30" s="4">
        <v>3650056</v>
      </c>
      <c r="J30" s="4">
        <v>105851624</v>
      </c>
      <c r="K30" s="4">
        <v>0</v>
      </c>
      <c r="L30" s="4">
        <v>22000000</v>
      </c>
      <c r="M30" s="4">
        <v>9000000</v>
      </c>
      <c r="N30" s="4">
        <v>0</v>
      </c>
      <c r="O30" s="4">
        <f t="shared" si="4"/>
        <v>136851624</v>
      </c>
      <c r="P30" s="4">
        <f t="shared" si="5"/>
        <v>87432982</v>
      </c>
      <c r="Q30" s="4">
        <v>0</v>
      </c>
      <c r="R30" s="4">
        <f t="shared" si="6"/>
        <v>87432982</v>
      </c>
      <c r="S30" s="4">
        <v>11968600</v>
      </c>
      <c r="T30" s="4">
        <v>6710000</v>
      </c>
      <c r="U30" s="4">
        <v>0</v>
      </c>
      <c r="V30" s="4">
        <f t="shared" si="7"/>
        <v>18678600</v>
      </c>
      <c r="W30" s="4">
        <f t="shared" si="8"/>
        <v>118173024</v>
      </c>
      <c r="X30" s="4">
        <f t="shared" si="9"/>
        <v>68754382</v>
      </c>
    </row>
    <row r="31" spans="1:24" ht="19.2" customHeight="1" x14ac:dyDescent="0.25">
      <c r="A31" s="2">
        <v>4004</v>
      </c>
      <c r="B31" s="1" t="s">
        <v>55</v>
      </c>
      <c r="C31" s="2" t="s">
        <v>58</v>
      </c>
      <c r="D31" s="2">
        <v>96.75</v>
      </c>
      <c r="E31" s="2">
        <v>15</v>
      </c>
      <c r="F31" s="2">
        <f t="shared" si="2"/>
        <v>111.75</v>
      </c>
      <c r="G31" s="2">
        <f t="shared" si="10"/>
        <v>126</v>
      </c>
      <c r="H31" s="3">
        <f t="shared" si="3"/>
        <v>0.88690476190476186</v>
      </c>
      <c r="I31" s="4">
        <v>4563224</v>
      </c>
      <c r="J31" s="4">
        <v>132333496</v>
      </c>
      <c r="K31" s="4">
        <v>5000000</v>
      </c>
      <c r="L31" s="4">
        <v>22000000</v>
      </c>
      <c r="M31" s="4">
        <v>9000000</v>
      </c>
      <c r="N31" s="4">
        <v>0</v>
      </c>
      <c r="O31" s="4">
        <f t="shared" si="4"/>
        <v>168333496</v>
      </c>
      <c r="P31" s="4">
        <f t="shared" si="5"/>
        <v>149295779</v>
      </c>
      <c r="Q31" s="4">
        <v>0</v>
      </c>
      <c r="R31" s="4">
        <f t="shared" si="6"/>
        <v>149295779</v>
      </c>
      <c r="S31" s="4">
        <v>12318600</v>
      </c>
      <c r="T31" s="4">
        <v>13420000</v>
      </c>
      <c r="U31" s="4">
        <v>0</v>
      </c>
      <c r="V31" s="4">
        <f t="shared" si="7"/>
        <v>25738600</v>
      </c>
      <c r="W31" s="4">
        <f t="shared" si="8"/>
        <v>142594896</v>
      </c>
      <c r="X31" s="4">
        <f t="shared" si="9"/>
        <v>123557179</v>
      </c>
    </row>
    <row r="32" spans="1:24" ht="19.2" customHeight="1" x14ac:dyDescent="0.25">
      <c r="A32" s="2">
        <v>4006</v>
      </c>
      <c r="B32" s="1" t="s">
        <v>43</v>
      </c>
      <c r="C32" s="2" t="s">
        <v>58</v>
      </c>
      <c r="D32" s="2">
        <v>67</v>
      </c>
      <c r="E32" s="2">
        <v>15</v>
      </c>
      <c r="F32" s="2">
        <f t="shared" si="2"/>
        <v>82</v>
      </c>
      <c r="G32" s="2">
        <f t="shared" si="10"/>
        <v>126</v>
      </c>
      <c r="H32" s="3">
        <f t="shared" si="3"/>
        <v>0.65079365079365081</v>
      </c>
      <c r="I32" s="4">
        <v>4563224</v>
      </c>
      <c r="J32" s="4">
        <v>132333496</v>
      </c>
      <c r="K32" s="4">
        <v>5000000</v>
      </c>
      <c r="L32" s="4">
        <v>22000000</v>
      </c>
      <c r="M32" s="4">
        <v>9000000</v>
      </c>
      <c r="N32" s="4">
        <v>10390968</v>
      </c>
      <c r="O32" s="4">
        <f t="shared" si="4"/>
        <v>178724464</v>
      </c>
      <c r="P32" s="4">
        <f t="shared" si="5"/>
        <v>116312746</v>
      </c>
      <c r="Q32" s="4">
        <v>0</v>
      </c>
      <c r="R32" s="4">
        <f t="shared" si="6"/>
        <v>116312746</v>
      </c>
      <c r="S32" s="4">
        <v>12318600</v>
      </c>
      <c r="T32" s="4">
        <v>20130000</v>
      </c>
      <c r="U32" s="4">
        <v>0</v>
      </c>
      <c r="V32" s="4">
        <f t="shared" si="7"/>
        <v>32448600</v>
      </c>
      <c r="W32" s="4">
        <f t="shared" si="8"/>
        <v>146275864</v>
      </c>
      <c r="X32" s="4">
        <f t="shared" si="9"/>
        <v>83864146</v>
      </c>
    </row>
    <row r="33" spans="1:24" ht="19.2" customHeight="1" x14ac:dyDescent="0.25">
      <c r="A33" s="2">
        <v>4021</v>
      </c>
      <c r="B33" s="1" t="s">
        <v>44</v>
      </c>
      <c r="C33" s="2" t="s">
        <v>58</v>
      </c>
      <c r="D33" s="2">
        <v>76.599999999999994</v>
      </c>
      <c r="E33" s="2">
        <v>15</v>
      </c>
      <c r="F33" s="2">
        <f t="shared" si="2"/>
        <v>91.6</v>
      </c>
      <c r="G33" s="2">
        <f t="shared" si="10"/>
        <v>126</v>
      </c>
      <c r="H33" s="3">
        <f t="shared" si="3"/>
        <v>0.72698412698412695</v>
      </c>
      <c r="I33" s="4">
        <v>4303379</v>
      </c>
      <c r="J33" s="4">
        <v>124797991</v>
      </c>
      <c r="K33" s="4">
        <v>5000000</v>
      </c>
      <c r="L33" s="4">
        <v>22000000</v>
      </c>
      <c r="M33" s="4">
        <v>9000000</v>
      </c>
      <c r="N33" s="4">
        <v>10390968</v>
      </c>
      <c r="O33" s="4">
        <f t="shared" si="4"/>
        <v>171188959</v>
      </c>
      <c r="P33" s="4">
        <f t="shared" si="5"/>
        <v>124451656</v>
      </c>
      <c r="Q33" s="4">
        <v>0</v>
      </c>
      <c r="R33" s="4">
        <f t="shared" si="6"/>
        <v>124451656</v>
      </c>
      <c r="S33" s="4">
        <v>12318600</v>
      </c>
      <c r="T33" s="4">
        <v>0</v>
      </c>
      <c r="U33" s="4">
        <v>0</v>
      </c>
      <c r="V33" s="4">
        <f t="shared" si="7"/>
        <v>12318600</v>
      </c>
      <c r="W33" s="4">
        <f t="shared" si="8"/>
        <v>158870359</v>
      </c>
      <c r="X33" s="4">
        <f t="shared" si="9"/>
        <v>112133056</v>
      </c>
    </row>
    <row r="34" spans="1:24" ht="19.2" customHeight="1" x14ac:dyDescent="0.25">
      <c r="A34" s="2">
        <v>4023</v>
      </c>
      <c r="B34" s="1" t="s">
        <v>45</v>
      </c>
      <c r="C34" s="2" t="s">
        <v>58</v>
      </c>
      <c r="D34" s="2">
        <v>69.7</v>
      </c>
      <c r="E34" s="2">
        <v>15</v>
      </c>
      <c r="F34" s="2">
        <f t="shared" si="2"/>
        <v>84.7</v>
      </c>
      <c r="G34" s="2">
        <f t="shared" si="10"/>
        <v>126</v>
      </c>
      <c r="H34" s="3">
        <f t="shared" si="3"/>
        <v>0.67222222222222228</v>
      </c>
      <c r="I34" s="4">
        <v>4228529</v>
      </c>
      <c r="J34" s="4">
        <v>122627341</v>
      </c>
      <c r="K34" s="4">
        <v>0</v>
      </c>
      <c r="L34" s="4">
        <v>22000000</v>
      </c>
      <c r="M34" s="4">
        <v>9000000</v>
      </c>
      <c r="N34" s="4">
        <v>0</v>
      </c>
      <c r="O34" s="4">
        <f t="shared" si="4"/>
        <v>153627341</v>
      </c>
      <c r="P34" s="4">
        <f t="shared" si="5"/>
        <v>103271713</v>
      </c>
      <c r="Q34" s="4">
        <v>0</v>
      </c>
      <c r="R34" s="4">
        <f t="shared" si="6"/>
        <v>103271713</v>
      </c>
      <c r="S34" s="4">
        <v>11968600</v>
      </c>
      <c r="T34" s="4">
        <v>0</v>
      </c>
      <c r="U34" s="4">
        <v>0</v>
      </c>
      <c r="V34" s="4">
        <f t="shared" si="7"/>
        <v>11968600</v>
      </c>
      <c r="W34" s="4">
        <f t="shared" si="8"/>
        <v>141658741</v>
      </c>
      <c r="X34" s="4">
        <f t="shared" si="9"/>
        <v>91303113</v>
      </c>
    </row>
    <row r="35" spans="1:24" ht="19.2" customHeight="1" x14ac:dyDescent="0.25">
      <c r="A35" s="2">
        <v>258</v>
      </c>
      <c r="B35" s="1" t="s">
        <v>46</v>
      </c>
      <c r="C35" s="2" t="s">
        <v>57</v>
      </c>
      <c r="D35" s="2">
        <v>82.4</v>
      </c>
      <c r="E35" s="2">
        <v>20</v>
      </c>
      <c r="F35" s="2">
        <f t="shared" si="2"/>
        <v>102.4</v>
      </c>
      <c r="G35" s="2">
        <v>168</v>
      </c>
      <c r="H35" s="3">
        <f t="shared" si="3"/>
        <v>0.60952380952380958</v>
      </c>
      <c r="I35" s="4">
        <v>3463656</v>
      </c>
      <c r="J35" s="4">
        <v>100446024</v>
      </c>
      <c r="K35" s="4">
        <v>5000000</v>
      </c>
      <c r="L35" s="4">
        <v>22000000</v>
      </c>
      <c r="M35" s="4">
        <v>9000000</v>
      </c>
      <c r="N35" s="4">
        <v>0</v>
      </c>
      <c r="O35" s="4">
        <f t="shared" si="4"/>
        <v>136446024</v>
      </c>
      <c r="P35" s="4">
        <f t="shared" si="5"/>
        <v>83167100</v>
      </c>
      <c r="Q35" s="4">
        <v>0</v>
      </c>
      <c r="R35" s="4">
        <f t="shared" si="6"/>
        <v>83167100</v>
      </c>
      <c r="S35" s="4">
        <v>12121200</v>
      </c>
      <c r="T35" s="4">
        <v>6710000</v>
      </c>
      <c r="U35" s="4">
        <v>0</v>
      </c>
      <c r="V35" s="4">
        <f t="shared" si="7"/>
        <v>18831200</v>
      </c>
      <c r="W35" s="4">
        <f t="shared" si="8"/>
        <v>117614824</v>
      </c>
      <c r="X35" s="4">
        <f t="shared" si="9"/>
        <v>64335900</v>
      </c>
    </row>
    <row r="36" spans="1:24" ht="19.2" customHeight="1" x14ac:dyDescent="0.25">
      <c r="A36" s="2">
        <v>313</v>
      </c>
      <c r="B36" s="1" t="s">
        <v>54</v>
      </c>
      <c r="C36" s="2" t="s">
        <v>58</v>
      </c>
      <c r="D36" s="2">
        <v>55.7</v>
      </c>
      <c r="E36" s="2">
        <v>15</v>
      </c>
      <c r="F36" s="2">
        <f t="shared" si="2"/>
        <v>70.7</v>
      </c>
      <c r="G36" s="2">
        <f>168/4*3</f>
        <v>126</v>
      </c>
      <c r="H36" s="3">
        <f t="shared" si="3"/>
        <v>0.56111111111111112</v>
      </c>
      <c r="I36" s="4">
        <v>3463656</v>
      </c>
      <c r="J36" s="4">
        <v>100446024</v>
      </c>
      <c r="K36" s="4">
        <v>0</v>
      </c>
      <c r="L36" s="4">
        <v>22000000</v>
      </c>
      <c r="M36" s="4">
        <v>9000000</v>
      </c>
      <c r="N36" s="4">
        <v>0</v>
      </c>
      <c r="O36" s="4">
        <f t="shared" si="4"/>
        <v>131446024</v>
      </c>
      <c r="P36" s="4">
        <f t="shared" si="5"/>
        <v>73755825</v>
      </c>
      <c r="Q36" s="4">
        <v>0</v>
      </c>
      <c r="R36" s="4">
        <f t="shared" si="6"/>
        <v>73755825</v>
      </c>
      <c r="S36" s="4">
        <v>0</v>
      </c>
      <c r="T36" s="4">
        <v>0</v>
      </c>
      <c r="U36" s="4">
        <v>0</v>
      </c>
      <c r="V36" s="4">
        <f t="shared" si="7"/>
        <v>0</v>
      </c>
      <c r="W36" s="4">
        <f t="shared" si="8"/>
        <v>131446024</v>
      </c>
      <c r="X36" s="4">
        <f t="shared" si="9"/>
        <v>73755825</v>
      </c>
    </row>
    <row r="37" spans="1:24" ht="19.2" customHeight="1" x14ac:dyDescent="0.25">
      <c r="A37" s="2">
        <v>260</v>
      </c>
      <c r="B37" s="1" t="s">
        <v>47</v>
      </c>
      <c r="C37" s="2" t="s">
        <v>57</v>
      </c>
      <c r="D37" s="2">
        <v>60.5</v>
      </c>
      <c r="E37" s="2">
        <v>20</v>
      </c>
      <c r="F37" s="2">
        <f t="shared" si="2"/>
        <v>80.5</v>
      </c>
      <c r="G37" s="2">
        <v>168</v>
      </c>
      <c r="H37" s="3">
        <f t="shared" si="3"/>
        <v>0.47916666666666669</v>
      </c>
      <c r="I37" s="4">
        <v>3463656</v>
      </c>
      <c r="J37" s="4">
        <v>100446024</v>
      </c>
      <c r="K37" s="4">
        <v>0</v>
      </c>
      <c r="L37" s="4">
        <v>22000000</v>
      </c>
      <c r="M37" s="4">
        <v>9000000</v>
      </c>
      <c r="N37" s="4">
        <v>0</v>
      </c>
      <c r="O37" s="4">
        <f t="shared" si="4"/>
        <v>131446024</v>
      </c>
      <c r="P37" s="4">
        <f t="shared" si="5"/>
        <v>62984553</v>
      </c>
      <c r="Q37" s="4">
        <v>0</v>
      </c>
      <c r="R37" s="4">
        <f t="shared" si="6"/>
        <v>62984553</v>
      </c>
      <c r="S37" s="4">
        <v>11771200</v>
      </c>
      <c r="T37" s="4">
        <v>0</v>
      </c>
      <c r="U37" s="4">
        <v>0</v>
      </c>
      <c r="V37" s="4">
        <f t="shared" si="7"/>
        <v>11771200</v>
      </c>
      <c r="W37" s="4">
        <f t="shared" si="8"/>
        <v>119674824</v>
      </c>
      <c r="X37" s="4">
        <f t="shared" si="9"/>
        <v>51213353</v>
      </c>
    </row>
    <row r="38" spans="1:24" ht="19.2" customHeight="1" x14ac:dyDescent="0.25">
      <c r="A38" s="2">
        <v>1</v>
      </c>
      <c r="B38" s="1" t="s">
        <v>48</v>
      </c>
      <c r="C38" s="2" t="s">
        <v>60</v>
      </c>
      <c r="F38" s="2">
        <f t="shared" si="2"/>
        <v>0</v>
      </c>
      <c r="H38" s="9"/>
      <c r="I38" s="4">
        <v>4563224</v>
      </c>
      <c r="J38" s="4">
        <v>132333496</v>
      </c>
      <c r="K38" s="4">
        <v>0</v>
      </c>
      <c r="L38" s="4">
        <v>22000000</v>
      </c>
      <c r="M38" s="4">
        <v>9000000</v>
      </c>
      <c r="N38" s="4">
        <v>0</v>
      </c>
      <c r="O38" s="4">
        <f t="shared" si="4"/>
        <v>163333496</v>
      </c>
      <c r="P38" s="4">
        <f t="shared" si="5"/>
        <v>0</v>
      </c>
      <c r="Q38" s="4">
        <v>0</v>
      </c>
      <c r="R38" s="4">
        <f t="shared" si="6"/>
        <v>0</v>
      </c>
      <c r="S38" s="4">
        <v>0</v>
      </c>
      <c r="T38" s="4">
        <v>0</v>
      </c>
      <c r="U38" s="4">
        <v>0</v>
      </c>
      <c r="V38" s="4">
        <f t="shared" si="7"/>
        <v>0</v>
      </c>
      <c r="W38" s="4">
        <f t="shared" si="8"/>
        <v>163333496</v>
      </c>
      <c r="X38" s="4">
        <f t="shared" si="9"/>
        <v>0</v>
      </c>
    </row>
    <row r="39" spans="1:24" ht="19.2" customHeight="1" x14ac:dyDescent="0.25">
      <c r="A39" s="2">
        <v>2</v>
      </c>
      <c r="B39" s="1" t="s">
        <v>49</v>
      </c>
      <c r="C39" s="2" t="s">
        <v>58</v>
      </c>
      <c r="F39" s="2">
        <f t="shared" si="2"/>
        <v>0</v>
      </c>
      <c r="G39" s="2">
        <f>168/4*3</f>
        <v>126</v>
      </c>
      <c r="H39" s="9"/>
      <c r="I39" s="4">
        <v>4563224</v>
      </c>
      <c r="J39" s="4">
        <v>132333496</v>
      </c>
      <c r="K39" s="4">
        <v>0</v>
      </c>
      <c r="L39" s="4">
        <v>22000000</v>
      </c>
      <c r="M39" s="4">
        <v>9000000</v>
      </c>
      <c r="N39" s="4">
        <v>0</v>
      </c>
      <c r="O39" s="4">
        <f t="shared" si="4"/>
        <v>163333496</v>
      </c>
      <c r="P39" s="4">
        <f t="shared" si="5"/>
        <v>0</v>
      </c>
      <c r="Q39" s="4">
        <v>0</v>
      </c>
      <c r="R39" s="4">
        <f t="shared" si="6"/>
        <v>0</v>
      </c>
      <c r="S39" s="4">
        <v>11968600</v>
      </c>
      <c r="T39" s="4">
        <v>6710000</v>
      </c>
      <c r="U39" s="4">
        <v>0</v>
      </c>
      <c r="V39" s="4">
        <f t="shared" si="7"/>
        <v>18678600</v>
      </c>
      <c r="W39" s="4">
        <f t="shared" si="8"/>
        <v>144654896</v>
      </c>
      <c r="X39" s="4">
        <f t="shared" si="9"/>
        <v>-18678600</v>
      </c>
    </row>
  </sheetData>
  <autoFilter ref="A2:X39" xr:uid="{BFE42D7F-09C3-4067-B378-126DEEDA12DA}"/>
  <pageMargins left="0.7" right="0.7" top="0.75" bottom="0.75" header="0.3" footer="0.3"/>
  <ignoredErrors>
    <ignoredError sqref="O3:R3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حقوق و مزایا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APR-Riahin</dc:creator>
  <cp:lastModifiedBy>APR-Riahin</cp:lastModifiedBy>
  <dcterms:created xsi:type="dcterms:W3CDTF">2026-03-15T15:59:51Z</dcterms:created>
  <dcterms:modified xsi:type="dcterms:W3CDTF">2026-03-16T06:16:04Z</dcterms:modified>
</cp:coreProperties>
</file>